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WESTGARD\Calculators\k for high sigma\"/>
    </mc:Choice>
  </mc:AlternateContent>
  <xr:revisionPtr revIDLastSave="0" documentId="13_ncr:1_{7E16F255-6C15-4917-A37C-38989746E38E}" xr6:coauthVersionLast="47" xr6:coauthVersionMax="47" xr10:uidLastSave="{00000000-0000-0000-0000-000000000000}"/>
  <bookViews>
    <workbookView xWindow="-120" yWindow="-120" windowWidth="20730" windowHeight="11160" xr2:uid="{3E25AC2C-321A-4BBB-B815-D00ED33F67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G6" i="1" s="1"/>
  <c r="H6" i="1" s="1"/>
  <c r="I6" i="1" s="1"/>
  <c r="G5" i="1" l="1"/>
  <c r="H5" i="1" s="1"/>
  <c r="I5" i="1" s="1"/>
  <c r="G4" i="1"/>
  <c r="H4" i="1" s="1"/>
  <c r="I4" i="1" s="1"/>
</calcChain>
</file>

<file path=xl/sharedStrings.xml><?xml version="1.0" encoding="utf-8"?>
<sst xmlns="http://schemas.openxmlformats.org/spreadsheetml/2006/main" count="11" uniqueCount="11">
  <si>
    <t>P.R.F</t>
  </si>
  <si>
    <t>Sigma</t>
  </si>
  <si>
    <t>Run size</t>
  </si>
  <si>
    <t>Adjusted for P.R.F</t>
  </si>
  <si>
    <t>N</t>
  </si>
  <si>
    <t>Delta</t>
  </si>
  <si>
    <t>k (QC limit)</t>
  </si>
  <si>
    <r>
      <t>P</t>
    </r>
    <r>
      <rPr>
        <b/>
        <vertAlign val="subscript"/>
        <sz val="14"/>
        <color theme="1"/>
        <rFont val="Arial"/>
        <family val="2"/>
        <scheme val="minor"/>
      </rPr>
      <t>fr</t>
    </r>
  </si>
  <si>
    <t>PRF</t>
  </si>
  <si>
    <t>PRF: Patient Risk Factor</t>
  </si>
  <si>
    <t>Hassan Bayat;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</si>
</sst>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6" formatCode="0.000%"/>
  </numFmts>
  <fonts count="9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vertAlign val="subscript"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3" fillId="3" borderId="0" xfId="0" applyFont="1" applyFill="1"/>
    <xf numFmtId="0" fontId="0" fillId="3" borderId="0" xfId="0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righ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>
      <alignment horizontal="center" vertical="center"/>
    </xf>
    <xf numFmtId="165" fontId="8" fillId="6" borderId="1" xfId="0" applyNumberFormat="1" applyFont="1" applyFill="1" applyBorder="1" applyAlignment="1">
      <alignment horizontal="center" vertical="center"/>
    </xf>
    <xf numFmtId="165" fontId="8" fillId="6" borderId="8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166" fontId="8" fillId="8" borderId="6" xfId="1" applyNumberFormat="1" applyFont="1" applyFill="1" applyBorder="1" applyAlignment="1">
      <alignment horizontal="center" vertical="center"/>
    </xf>
    <xf numFmtId="166" fontId="8" fillId="8" borderId="9" xfId="1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left" vertical="top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2045851</xdr:colOff>
      <xdr:row>0</xdr:row>
      <xdr:rowOff>247501</xdr:rowOff>
    </xdr:from>
    <xdr:to>
      <xdr:col>9</xdr:col>
      <xdr:colOff>0</xdr:colOff>
      <xdr:row>0</xdr:row>
      <xdr:rowOff>630001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568490-0E8F-4468-BEDD-AC9B10B5B152}"/>
            </a:ext>
          </a:extLst>
        </xdr:cNvPr>
        <xdr:cNvSpPr txBox="1"/>
      </xdr:nvSpPr>
      <xdr:spPr>
        <a:xfrm>
          <a:off x="2728351" y="247501"/>
          <a:ext cx="5641649" cy="382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8575" cmpd="sng">
          <a:solidFill>
            <a:srgbClr val="7030A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en-US" sz="2000">
              <a:solidFill>
                <a:schemeClr val="tx1"/>
              </a:solidFill>
            </a:rPr>
            <a:t>1:ks rule for Sigma &gt; 5.5</a:t>
          </a:r>
          <a:endParaRPr lang="fa-IR" sz="20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15590-4EEB-4B0E-A2BD-55E0363D2FFA}">
  <dimension ref="A1:R38"/>
  <sheetViews>
    <sheetView tabSelected="1" topLeftCell="B1" zoomScale="127" workbookViewId="0">
      <pane xSplit="11" ySplit="15" topLeftCell="M38" activePane="bottomRight" state="frozen"/>
      <selection activeCell="B1" sqref="B1"/>
      <selection pane="topRight" activeCell="M1" sqref="M1"/>
      <selection pane="bottomLeft" activeCell="B16" sqref="B16"/>
      <selection pane="bottomRight" activeCell="E38" sqref="E38"/>
    </sheetView>
  </sheetViews>
  <sheetFormatPr defaultRowHeight="14.25" x14ac:dyDescent="0.2"/>
  <cols>
    <col min="1" max="1" width="9" style="1"/>
    <col min="2" max="2" width="26.875" style="1" customWidth="1"/>
    <col min="3" max="3" width="14.5" style="1" customWidth="1"/>
    <col min="4" max="4" width="10.5" style="1" customWidth="1"/>
    <col min="5" max="5" width="9" style="1"/>
    <col min="6" max="6" width="7.125" style="1" customWidth="1"/>
    <col min="7" max="7" width="0" style="1" hidden="1" customWidth="1"/>
    <col min="8" max="8" width="18.5" style="1" bestFit="1" customWidth="1"/>
    <col min="9" max="9" width="14.5" style="1" customWidth="1"/>
    <col min="10" max="11" width="9" style="1"/>
    <col min="12" max="12" width="200.625" style="1" customWidth="1"/>
    <col min="13" max="16384" width="9" style="1"/>
  </cols>
  <sheetData>
    <row r="1" spans="1:18" ht="54" customHeight="1" x14ac:dyDescent="0.2">
      <c r="A1" s="2"/>
      <c r="B1" s="7"/>
      <c r="C1" s="9"/>
      <c r="D1" s="7"/>
      <c r="E1" s="7"/>
      <c r="F1" s="7"/>
      <c r="G1" s="7"/>
      <c r="H1" s="7"/>
      <c r="I1" s="7"/>
      <c r="J1" s="7"/>
      <c r="K1" s="7"/>
      <c r="L1" s="7"/>
      <c r="M1" s="2"/>
      <c r="N1" s="2"/>
      <c r="O1" s="2"/>
      <c r="P1" s="2"/>
      <c r="Q1" s="2"/>
      <c r="R1" s="2"/>
    </row>
    <row r="2" spans="1:18" ht="48" customHeight="1" thickBot="1" x14ac:dyDescent="0.25">
      <c r="A2" s="2"/>
      <c r="B2" s="7"/>
      <c r="C2" s="30" t="s">
        <v>10</v>
      </c>
      <c r="D2" s="7"/>
      <c r="E2" s="7"/>
      <c r="F2" s="7"/>
      <c r="G2" s="7"/>
      <c r="H2" s="7"/>
      <c r="I2" s="7"/>
      <c r="J2" s="7"/>
      <c r="K2" s="7"/>
      <c r="L2" s="7"/>
      <c r="M2" s="2"/>
      <c r="N2" s="2"/>
      <c r="O2" s="2"/>
      <c r="P2" s="2"/>
      <c r="Q2" s="2"/>
      <c r="R2" s="2"/>
    </row>
    <row r="3" spans="1:18" ht="21" x14ac:dyDescent="0.2">
      <c r="A3" s="2"/>
      <c r="B3" s="7"/>
      <c r="C3" s="15" t="s">
        <v>8</v>
      </c>
      <c r="D3" s="16"/>
      <c r="E3" s="7"/>
      <c r="F3" s="24" t="s">
        <v>4</v>
      </c>
      <c r="G3" s="4" t="s">
        <v>5</v>
      </c>
      <c r="H3" s="21" t="s">
        <v>6</v>
      </c>
      <c r="I3" s="27" t="s">
        <v>7</v>
      </c>
      <c r="J3" s="7"/>
      <c r="K3" s="7"/>
      <c r="L3" s="7"/>
      <c r="M3" s="2"/>
      <c r="N3" s="2"/>
      <c r="O3" s="2"/>
      <c r="P3" s="2"/>
      <c r="Q3" s="2"/>
      <c r="R3" s="2"/>
    </row>
    <row r="4" spans="1:18" ht="18" x14ac:dyDescent="0.2">
      <c r="A4" s="2"/>
      <c r="B4" s="7"/>
      <c r="C4" s="17" t="s">
        <v>1</v>
      </c>
      <c r="D4" s="18"/>
      <c r="E4" s="7"/>
      <c r="F4" s="25">
        <v>1</v>
      </c>
      <c r="G4" s="5" t="e">
        <f>0.5065*LN(D7)-0.0124</f>
        <v>#DIV/0!</v>
      </c>
      <c r="H4" s="22" t="str">
        <f>IFERROR(D4-G4,"")</f>
        <v/>
      </c>
      <c r="I4" s="28" t="str">
        <f>IFERROR(1-(_xlfn.NORM.S.DIST(H4,TRUE)-_xlfn.NORM.S.DIST(-H4,TRUE)),"")</f>
        <v/>
      </c>
      <c r="J4" s="7"/>
      <c r="K4" s="7"/>
      <c r="L4" s="7"/>
      <c r="M4" s="2"/>
      <c r="N4" s="2"/>
      <c r="O4" s="2"/>
      <c r="P4" s="2"/>
      <c r="Q4" s="2"/>
      <c r="R4" s="2"/>
    </row>
    <row r="5" spans="1:18" ht="18.75" thickBot="1" x14ac:dyDescent="0.25">
      <c r="A5" s="2"/>
      <c r="B5" s="7"/>
      <c r="C5" s="19" t="s">
        <v>2</v>
      </c>
      <c r="D5" s="20"/>
      <c r="E5" s="7"/>
      <c r="F5" s="25">
        <v>2</v>
      </c>
      <c r="G5" s="5" t="e">
        <f>0.418*LN(D7)-0.2494</f>
        <v>#DIV/0!</v>
      </c>
      <c r="H5" s="22" t="str">
        <f>IFERROR(D4-G5,"")</f>
        <v/>
      </c>
      <c r="I5" s="28" t="str">
        <f>IFERROR(1-(_xlfn.NORM.S.DIST(H5,TRUE)-_xlfn.NORM.S.DIST(-H5,TRUE))^2,"")</f>
        <v/>
      </c>
      <c r="J5" s="7"/>
      <c r="K5" s="7"/>
      <c r="L5" s="7"/>
      <c r="M5" s="2"/>
      <c r="N5" s="2"/>
      <c r="O5" s="2"/>
      <c r="P5" s="2"/>
      <c r="Q5" s="2"/>
      <c r="R5" s="2"/>
    </row>
    <row r="6" spans="1:18" ht="18.75" thickBot="1" x14ac:dyDescent="0.25">
      <c r="A6" s="2"/>
      <c r="B6" s="7"/>
      <c r="C6" s="11" t="s">
        <v>9</v>
      </c>
      <c r="D6" s="12"/>
      <c r="E6" s="7"/>
      <c r="F6" s="26">
        <v>3</v>
      </c>
      <c r="G6" s="6" t="e">
        <f>0.3808*LN(D7)-0.3625</f>
        <v>#DIV/0!</v>
      </c>
      <c r="H6" s="23" t="str">
        <f>IFERROR(D4-G6,"")</f>
        <v/>
      </c>
      <c r="I6" s="29" t="str">
        <f>IFERROR(1-(_xlfn.NORM.S.DIST(H6,TRUE)-_xlfn.NORM.S.DIST(-H6,TRUE))^3,"")</f>
        <v/>
      </c>
      <c r="J6" s="7"/>
      <c r="K6" s="7"/>
      <c r="L6" s="7"/>
      <c r="M6" s="2"/>
      <c r="N6" s="2"/>
      <c r="O6" s="2"/>
      <c r="P6" s="2"/>
      <c r="Q6" s="2"/>
      <c r="R6" s="2"/>
    </row>
    <row r="7" spans="1:18" ht="15" hidden="1" x14ac:dyDescent="0.2">
      <c r="A7" s="2"/>
      <c r="B7" s="7"/>
      <c r="C7" s="12" t="s">
        <v>0</v>
      </c>
      <c r="D7" s="12" t="e">
        <f>D5/D3</f>
        <v>#DIV/0!</v>
      </c>
      <c r="E7" s="10" t="s">
        <v>3</v>
      </c>
      <c r="J7" s="2"/>
      <c r="K7" s="2"/>
      <c r="L7" s="2"/>
      <c r="M7" s="2"/>
      <c r="N7" s="2"/>
      <c r="O7" s="2"/>
      <c r="P7" s="2"/>
      <c r="Q7" s="2"/>
      <c r="R7" s="2"/>
    </row>
    <row r="8" spans="1:18" x14ac:dyDescent="0.2">
      <c r="A8" s="2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2"/>
      <c r="N8" s="2"/>
      <c r="O8" s="2"/>
      <c r="P8" s="2"/>
      <c r="Q8" s="2"/>
      <c r="R8" s="2"/>
    </row>
    <row r="9" spans="1:18" x14ac:dyDescent="0.2">
      <c r="A9" s="2"/>
      <c r="B9" s="7"/>
      <c r="C9" s="7"/>
      <c r="D9" s="7"/>
      <c r="E9" s="7"/>
      <c r="F9" s="7"/>
      <c r="G9" s="7"/>
      <c r="H9" s="7"/>
      <c r="I9" s="13"/>
      <c r="J9" s="7"/>
      <c r="K9" s="7"/>
      <c r="L9" s="7"/>
      <c r="M9" s="2"/>
      <c r="N9" s="2"/>
      <c r="O9" s="2"/>
      <c r="P9" s="2"/>
      <c r="Q9" s="2"/>
      <c r="R9" s="2"/>
    </row>
    <row r="10" spans="1:18" ht="15" x14ac:dyDescent="0.2">
      <c r="A10" s="2"/>
      <c r="B10" s="8"/>
      <c r="C10" s="7"/>
      <c r="D10" s="7"/>
      <c r="E10" s="7"/>
      <c r="F10" s="7"/>
      <c r="G10" s="7"/>
      <c r="H10" s="7"/>
      <c r="I10" s="14"/>
      <c r="J10" s="7"/>
      <c r="K10" s="7"/>
      <c r="L10" s="7"/>
      <c r="M10" s="2"/>
      <c r="N10" s="2"/>
      <c r="O10" s="2"/>
      <c r="P10" s="2"/>
      <c r="Q10" s="2"/>
      <c r="R10" s="2"/>
    </row>
    <row r="11" spans="1:18" x14ac:dyDescent="0.2">
      <c r="A11" s="2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2"/>
      <c r="N11" s="2"/>
      <c r="O11" s="2"/>
      <c r="P11" s="2"/>
      <c r="Q11" s="2"/>
      <c r="R11" s="2"/>
    </row>
    <row r="12" spans="1:18" x14ac:dyDescent="0.2">
      <c r="A12" s="2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2"/>
      <c r="N12" s="2"/>
      <c r="O12" s="2"/>
      <c r="P12" s="2"/>
      <c r="Q12" s="2"/>
      <c r="R12" s="2"/>
    </row>
    <row r="13" spans="1:18" x14ac:dyDescent="0.2">
      <c r="A13" s="2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2"/>
      <c r="N13" s="2"/>
      <c r="O13" s="2"/>
      <c r="P13" s="2"/>
      <c r="Q13" s="2"/>
      <c r="R13" s="2"/>
    </row>
    <row r="14" spans="1:18" x14ac:dyDescent="0.2">
      <c r="A14" s="2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2"/>
      <c r="N14" s="2"/>
      <c r="O14" s="2"/>
      <c r="P14" s="2"/>
      <c r="Q14" s="2"/>
      <c r="R14" s="2"/>
    </row>
    <row r="15" spans="1:18" ht="200.1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8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8" x14ac:dyDescent="0.2">
      <c r="A30" s="2"/>
      <c r="B30" s="2"/>
      <c r="C30" s="2"/>
      <c r="D30" s="2"/>
      <c r="E30" s="2"/>
    </row>
    <row r="31" spans="1:18" x14ac:dyDescent="0.2">
      <c r="A31" s="2"/>
      <c r="B31" s="2"/>
      <c r="C31" s="2"/>
      <c r="D31" s="2"/>
      <c r="E31" s="2"/>
    </row>
    <row r="32" spans="1:18" x14ac:dyDescent="0.2">
      <c r="A32" s="2"/>
      <c r="B32" s="2"/>
      <c r="C32" s="2"/>
      <c r="D32" s="2"/>
      <c r="E32" s="2"/>
    </row>
    <row r="33" spans="1:5" x14ac:dyDescent="0.2">
      <c r="A33" s="2"/>
      <c r="B33" s="2"/>
      <c r="C33" s="2"/>
      <c r="D33" s="2"/>
      <c r="E33" s="2"/>
    </row>
    <row r="34" spans="1:5" x14ac:dyDescent="0.2">
      <c r="A34" s="2"/>
      <c r="B34" s="2"/>
      <c r="C34" s="2"/>
      <c r="D34" s="2"/>
      <c r="E34" s="2"/>
    </row>
    <row r="35" spans="1:5" x14ac:dyDescent="0.2">
      <c r="A35" s="2"/>
      <c r="B35" s="2"/>
      <c r="C35" s="2"/>
      <c r="D35" s="2"/>
      <c r="E35" s="2"/>
    </row>
    <row r="38" spans="1:5" x14ac:dyDescent="0.2">
      <c r="E38" s="3"/>
    </row>
  </sheetData>
  <sheetProtection algorithmName="SHA-512" hashValue="hQBb1kAPhC/M8lwPVYqiBBMhaDeHpYaf8iPS60QXOkeR0wL5dzSjO0Ib5CsAy/87qr+lY+23cJHvBFPmECWeRg==" saltValue="LzgyT85vyifT1/RsxVfRUA==" spinCount="100000" sheet="1" objects="1" scenarios="1" selectLockedCells="1"/>
  <dataValidations count="3">
    <dataValidation type="custom" allowBlank="1" showInputMessage="1" showErrorMessage="1" error="Value isn't greater than zero" prompt="Enter a value greater than zero" sqref="D3" xr:uid="{42637240-84DB-4372-8720-F80F4E86BDF8}">
      <formula1>D3&gt;0</formula1>
    </dataValidation>
    <dataValidation type="custom" allowBlank="1" showInputMessage="1" showErrorMessage="1" error="Sigma is less than 5.5" prompt="Enter Sigma =&gt; 5.5" sqref="D4" xr:uid="{19B39A0D-70EE-44C1-B719-8C48BA79057E}">
      <formula1>D4&gt;5.49</formula1>
    </dataValidation>
    <dataValidation type="whole" allowBlank="1" showInputMessage="1" showErrorMessage="1" prompt="Values from 1 to 1000" sqref="D5" xr:uid="{327FD783-81EF-4191-95D1-F5FF98EED26E}">
      <formula1>1</formula1>
      <formula2>1000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Bayat</dc:creator>
  <cp:lastModifiedBy>Hassan Bayat</cp:lastModifiedBy>
  <dcterms:created xsi:type="dcterms:W3CDTF">2024-03-30T21:38:19Z</dcterms:created>
  <dcterms:modified xsi:type="dcterms:W3CDTF">2024-09-17T20:15:51Z</dcterms:modified>
</cp:coreProperties>
</file>